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6" i="1" l="1"/>
  <c r="D12" i="1" l="1"/>
  <c r="E44" i="1" l="1"/>
  <c r="F44" i="1"/>
  <c r="D44" i="1"/>
  <c r="E86" i="1" l="1"/>
  <c r="F86" i="1"/>
  <c r="E88" i="1"/>
  <c r="F88" i="1"/>
  <c r="E82" i="1"/>
  <c r="F82" i="1"/>
  <c r="E78" i="1"/>
  <c r="F78" i="1"/>
  <c r="E69" i="1"/>
  <c r="F69" i="1"/>
  <c r="E71" i="1"/>
  <c r="F71" i="1"/>
  <c r="E73" i="1"/>
  <c r="F73" i="1"/>
  <c r="F66" i="1"/>
  <c r="E66" i="1"/>
  <c r="F63" i="1"/>
  <c r="E63" i="1"/>
  <c r="E61" i="1"/>
  <c r="F61" i="1"/>
  <c r="E55" i="1"/>
  <c r="F55" i="1"/>
  <c r="F53" i="1"/>
  <c r="E53" i="1"/>
  <c r="F51" i="1"/>
  <c r="F27" i="1" s="1"/>
  <c r="F10" i="1" s="1"/>
  <c r="E51" i="1"/>
  <c r="E27" i="1" s="1"/>
  <c r="E10" i="1" s="1"/>
  <c r="F49" i="1"/>
  <c r="E49" i="1"/>
  <c r="F46" i="1"/>
  <c r="E46" i="1"/>
  <c r="E42" i="1"/>
  <c r="F42" i="1"/>
  <c r="E40" i="1"/>
  <c r="F40" i="1"/>
  <c r="E32" i="1"/>
  <c r="F32" i="1"/>
  <c r="E30" i="1"/>
  <c r="F30" i="1"/>
  <c r="E28" i="1"/>
  <c r="F28" i="1"/>
  <c r="E81" i="1"/>
  <c r="F81" i="1"/>
  <c r="D78" i="1"/>
  <c r="D73" i="1"/>
  <c r="D71" i="1"/>
  <c r="D69" i="1"/>
  <c r="D66" i="1"/>
  <c r="D63" i="1"/>
  <c r="D61" i="1"/>
  <c r="D55" i="1"/>
  <c r="D53" i="1"/>
  <c r="D51" i="1"/>
  <c r="D49" i="1"/>
  <c r="D46" i="1"/>
  <c r="D42" i="1"/>
  <c r="D40" i="1"/>
  <c r="D38" i="1"/>
  <c r="D34" i="1"/>
  <c r="D32" i="1"/>
  <c r="D30" i="1"/>
  <c r="D28" i="1"/>
  <c r="E18" i="1"/>
  <c r="F18" i="1"/>
  <c r="E19" i="1"/>
  <c r="F19" i="1"/>
  <c r="E21" i="1"/>
  <c r="F21" i="1"/>
  <c r="E23" i="1"/>
  <c r="F23" i="1"/>
  <c r="E25" i="1"/>
  <c r="F25" i="1"/>
  <c r="D25" i="1"/>
  <c r="D23" i="1"/>
  <c r="D21" i="1"/>
  <c r="D19" i="1"/>
  <c r="E12" i="1"/>
  <c r="E11" i="1" s="1"/>
  <c r="F12" i="1"/>
  <c r="F11" i="1" s="1"/>
  <c r="E14" i="1"/>
  <c r="F14" i="1"/>
  <c r="E16" i="1"/>
  <c r="F16" i="1"/>
  <c r="D16" i="1"/>
  <c r="D14" i="1"/>
  <c r="D86" i="1"/>
  <c r="D18" i="1" l="1"/>
  <c r="D27" i="1"/>
  <c r="D82" i="1"/>
  <c r="D88" i="1" l="1"/>
  <c r="D81" i="1" s="1"/>
  <c r="E68" i="1" l="1"/>
  <c r="F68" i="1"/>
  <c r="D68" i="1"/>
  <c r="E60" i="1" l="1"/>
  <c r="F60" i="1"/>
  <c r="D60" i="1"/>
  <c r="F75" i="1" l="1"/>
  <c r="E75" i="1"/>
  <c r="E57" i="1"/>
  <c r="F57" i="1"/>
  <c r="E9" i="1" l="1"/>
  <c r="F9" i="1"/>
  <c r="D75" i="1" l="1"/>
  <c r="D57" i="1"/>
  <c r="D11" i="1"/>
  <c r="D10" i="1" s="1"/>
  <c r="D9" i="1" s="1"/>
</calcChain>
</file>

<file path=xl/sharedStrings.xml><?xml version="1.0" encoding="utf-8"?>
<sst xmlns="http://schemas.openxmlformats.org/spreadsheetml/2006/main" count="171" uniqueCount="105">
  <si>
    <t>Межбюджетные трансферты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</si>
  <si>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</si>
  <si>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</si>
  <si>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</si>
  <si>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Иные межбюджетные ассигнования</t>
  </si>
  <si>
    <t>Закупка товаров, работ и услуг для обеспечения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</si>
  <si>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</si>
  <si>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по аппарату администрации сельского поселения «</t>
    </r>
    <r>
      <rPr>
        <i/>
        <sz val="12"/>
        <color theme="1"/>
        <rFont val="Arial"/>
        <family val="2"/>
        <charset val="204"/>
      </rPr>
      <t>Есинка</t>
    </r>
    <r>
      <rPr>
        <sz val="12"/>
        <color theme="1"/>
        <rFont val="Arial"/>
        <family val="2"/>
        <charset val="204"/>
      </rPr>
      <t>»</t>
    </r>
  </si>
  <si>
    <t>Обеспечивающая подпрограмма</t>
  </si>
  <si>
    <t>Мероприятия на осуществление первичного воинского учета на территории сельского поселения</t>
  </si>
  <si>
    <t xml:space="preserve">Финансовое обеспечение по реализации государственных полномочий по созданию административных комиссий </t>
  </si>
  <si>
    <t>Подпрограмма «Обеспечение правопорядка и безопасности граждан»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</si>
  <si>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</si>
  <si>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</si>
  <si>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Субсидии на содержание учреждений культуры сельского поселения</t>
  </si>
  <si>
    <t>Подпрограмма «Развитие и укрепление культурно-досуговой деятельности на территории сельского поселения «Есинка»</t>
  </si>
  <si>
    <t>Предоставление иных форм социальной поддержки отдельным категориям граждан</t>
  </si>
  <si>
    <t>Социальное обеспечение  и иные выплаты населению</t>
  </si>
  <si>
    <t xml:space="preserve">Пенсия за выслугу лет лицам, замещавшим муниципальные должности муниципальной службы сельского поселения </t>
  </si>
  <si>
    <t>Подпрограмма «Социальная поддержка населения в сельском поселении «Есинка»»</t>
  </si>
  <si>
    <t>Подпрограмма «Основные направления молодежной политики и развитие физической культуры и спорта в сельском поселении «Есинка»</t>
  </si>
  <si>
    <t>Содержание гидротехнических сооружений</t>
  </si>
  <si>
    <t>Благоустройство территории сельского поселения «Есинка»</t>
  </si>
  <si>
    <t>Уличное освещение</t>
  </si>
  <si>
    <t xml:space="preserve">Переданные полномочия по организации в границах поселения теплоснабжения </t>
  </si>
  <si>
    <t>Переданные полномочия по содержанию муниципального жилищного фонда</t>
  </si>
  <si>
    <t>Содержание муниципального жилого фонда</t>
  </si>
  <si>
    <t>Вывоз ТБО</t>
  </si>
  <si>
    <t>Подпрограмма «Поддержка жилищно-коммунального хозяйства и благоустройства территории сельского поселения «Есинка»</t>
  </si>
  <si>
    <t>Содержание дорог в летний период</t>
  </si>
  <si>
    <t>Содержание дорог в зимний период</t>
  </si>
  <si>
    <t>Подпрограмма «Осуществление дорожной деятельности в границах сельского поселения «Есинка»</t>
  </si>
  <si>
    <t>Содержание пожарного депо</t>
  </si>
  <si>
    <t>Устройство, содержание и ремонт противопожарных водоемов</t>
  </si>
  <si>
    <t>Опашка населенных пунктов</t>
  </si>
  <si>
    <t>Подпрограмма «Обеспечение пожарной безопасности в сельском поселении «Есинка»</t>
  </si>
  <si>
    <t>ВСЕГО</t>
  </si>
  <si>
    <t>2023 год</t>
  </si>
  <si>
    <t>2022 год</t>
  </si>
  <si>
    <t>Сумма, рублей</t>
  </si>
  <si>
    <t>Наименование</t>
  </si>
  <si>
    <t>КВР</t>
  </si>
  <si>
    <t>КЦСР</t>
  </si>
  <si>
    <t>Благоустройство  воинских захоронений,памятных мест и гражданских кладбищ</t>
  </si>
  <si>
    <t>Содержание и ремонт казны в сельском поселении</t>
  </si>
  <si>
    <t>Субсидии на повышение заработной платы работникам муниципальных учреждений культуры</t>
  </si>
  <si>
    <t>Расходы на содержание муниципальных служащих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</si>
  <si>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видов расходов классификации расходов бюджета муниципального образования сельское поселение «Есинка» Ржевского муниципального района Тверской области на 2022 год и на плановый период 2023 и 2024 годов</t>
  </si>
  <si>
    <t>2024 год</t>
  </si>
  <si>
    <t>3600000000</t>
  </si>
  <si>
    <t>МП «Комплексное развитие территории муниципального образования сельское поселение «Есинка» Ржевского муниципального района Тверской области на 2022-2026 годы»</t>
  </si>
  <si>
    <t>3610000000</t>
  </si>
  <si>
    <t>361014001Б</t>
  </si>
  <si>
    <t>361014002Б</t>
  </si>
  <si>
    <t>361014003Б</t>
  </si>
  <si>
    <t>3620000000</t>
  </si>
  <si>
    <t>362014001Б</t>
  </si>
  <si>
    <t>362014002Б</t>
  </si>
  <si>
    <t>362024001Б</t>
  </si>
  <si>
    <t>Текущий ремонт автомобильных дорог</t>
  </si>
  <si>
    <t>36202S102П</t>
  </si>
  <si>
    <t>Иные межбюджетные трансферты на переданные полномочия на осуществления дорожной деятельности (ремонт дворовых территорий)</t>
  </si>
  <si>
    <t>3630000000</t>
  </si>
  <si>
    <t>363014001Б</t>
  </si>
  <si>
    <t>Содержание и ремонт сетей водоснабжения и водоотведения</t>
  </si>
  <si>
    <t>363014002Б</t>
  </si>
  <si>
    <t>363014003Б</t>
  </si>
  <si>
    <t>363014004П</t>
  </si>
  <si>
    <t>363014005П</t>
  </si>
  <si>
    <t>Переданные полномочия по организацим в границах поселения водоснабжения и водоотведения</t>
  </si>
  <si>
    <t>363014006П</t>
  </si>
  <si>
    <t>363014007Б</t>
  </si>
  <si>
    <t>363014008Б</t>
  </si>
  <si>
    <t>363024001Б</t>
  </si>
  <si>
    <t>363024002Б</t>
  </si>
  <si>
    <t>363024003И</t>
  </si>
  <si>
    <t>Генеральный план территории сельского поселения "Есинка"</t>
  </si>
  <si>
    <t>Капитальные вложения в объекты государственной (муниципальной) собственности</t>
  </si>
  <si>
    <t>363024004Б</t>
  </si>
  <si>
    <t>363024005Б</t>
  </si>
  <si>
    <t>3640000000</t>
  </si>
  <si>
    <t>365014001Б</t>
  </si>
  <si>
    <t>364014001Б</t>
  </si>
  <si>
    <t>Приобретение спортивного, инвентаря, материалов для спортплощадки</t>
  </si>
  <si>
    <t>3650000000</t>
  </si>
  <si>
    <t>Проведение мероприятий на территори сельского поселения "Есинка"</t>
  </si>
  <si>
    <t>365014002Э</t>
  </si>
  <si>
    <t>365014003Б</t>
  </si>
  <si>
    <t>3670000000</t>
  </si>
  <si>
    <t>3670110680</t>
  </si>
  <si>
    <t>367014001Г</t>
  </si>
  <si>
    <t>367014001В</t>
  </si>
  <si>
    <t>3680000000</t>
  </si>
  <si>
    <t>3680110540</t>
  </si>
  <si>
    <t>3680151180</t>
  </si>
  <si>
    <t>3690000000</t>
  </si>
  <si>
    <t>369004001С</t>
  </si>
  <si>
    <t>369004002С</t>
  </si>
  <si>
    <t>369004003С</t>
  </si>
  <si>
    <t>369004004П</t>
  </si>
  <si>
    <t>Формирование земельных участков (межевание, кадастровые работы, прочие работы)</t>
  </si>
  <si>
    <r>
      <rPr>
        <b/>
        <sz val="12"/>
        <color theme="1"/>
        <rFont val="Arial"/>
        <family val="2"/>
        <charset val="204"/>
      </rPr>
      <t>Приложение 7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</t>
    </r>
  </si>
  <si>
    <t>363014009П</t>
  </si>
  <si>
    <t>Переданные полномочия по газификации сельских территорий</t>
  </si>
  <si>
    <r>
      <rPr>
        <b/>
        <sz val="12"/>
        <color theme="1"/>
        <rFont val="Arial"/>
        <family val="2"/>
        <charset val="204"/>
      </rPr>
      <t>Приложение 6</t>
    </r>
    <r>
      <rPr>
        <sz val="12"/>
        <color theme="1"/>
        <rFont val="Arial"/>
        <family val="2"/>
        <charset val="204"/>
      </rPr>
      <t xml:space="preserve">
к Решению Думы Ржевского муниципального округа
Тверской области от 22 декабря 2022 года № 56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</si>
</sst>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/>
    </xf>
    <xf numFmtId="4" fontId="1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zoomScale="85" zoomScaleNormal="100" zoomScaleSheetLayoutView="85" workbookViewId="0">
      <selection activeCell="D10" sqref="D10"/>
    </sheetView>
  </sheetViews>
  <sheetFormatPr defaultRowHeight="15" x14ac:dyDescent="0.25"/>
  <cols>
    <col min="1" max="1" width="14.5703125" style="25" customWidth="1"/>
    <col min="2" max="2" width="8.85546875" style="2"/>
    <col min="3" max="3" width="33.140625" style="2" customWidth="1"/>
    <col min="4" max="4" width="20.42578125" style="31" customWidth="1"/>
    <col min="5" max="5" width="18" style="31" customWidth="1"/>
    <col min="6" max="6" width="21" style="31" customWidth="1"/>
    <col min="8" max="8" width="10.7109375" bestFit="1" customWidth="1"/>
    <col min="9" max="9" width="9.5703125" bestFit="1" customWidth="1"/>
  </cols>
  <sheetData>
    <row r="1" spans="1:11" ht="165.75" customHeight="1" x14ac:dyDescent="0.25">
      <c r="A1" s="37" t="s">
        <v>104</v>
      </c>
      <c r="B1" s="38"/>
      <c r="C1" s="38"/>
      <c r="D1" s="38"/>
      <c r="E1" s="38"/>
      <c r="F1" s="38"/>
    </row>
    <row r="2" spans="1:11" ht="120.75" customHeight="1" x14ac:dyDescent="0.25">
      <c r="A2" s="39" t="s">
        <v>101</v>
      </c>
      <c r="B2" s="40"/>
      <c r="C2" s="40"/>
      <c r="D2" s="40"/>
      <c r="E2" s="40"/>
      <c r="F2" s="40"/>
    </row>
    <row r="3" spans="1:11" ht="18.75" x14ac:dyDescent="0.25">
      <c r="A3" s="3"/>
      <c r="B3" s="1"/>
    </row>
    <row r="4" spans="1:11" ht="90" customHeight="1" x14ac:dyDescent="0.25">
      <c r="A4" s="45" t="s">
        <v>47</v>
      </c>
      <c r="B4" s="46"/>
      <c r="C4" s="46"/>
      <c r="D4" s="46"/>
      <c r="E4" s="46"/>
      <c r="F4" s="46"/>
    </row>
    <row r="5" spans="1:11" x14ac:dyDescent="0.25">
      <c r="A5" s="4"/>
      <c r="B5" s="1"/>
      <c r="H5" s="14"/>
      <c r="I5" s="14"/>
      <c r="J5" s="14"/>
      <c r="K5" s="14"/>
    </row>
    <row r="6" spans="1:11" x14ac:dyDescent="0.25">
      <c r="A6" s="48" t="s">
        <v>42</v>
      </c>
      <c r="B6" s="48" t="s">
        <v>41</v>
      </c>
      <c r="C6" s="49" t="s">
        <v>40</v>
      </c>
      <c r="D6" s="50" t="s">
        <v>39</v>
      </c>
      <c r="E6" s="50"/>
      <c r="F6" s="50"/>
      <c r="H6" s="14"/>
      <c r="I6" s="14"/>
      <c r="J6" s="14"/>
      <c r="K6" s="14"/>
    </row>
    <row r="7" spans="1:11" x14ac:dyDescent="0.25">
      <c r="A7" s="48"/>
      <c r="B7" s="48"/>
      <c r="C7" s="49"/>
      <c r="D7" s="32" t="s">
        <v>38</v>
      </c>
      <c r="E7" s="32" t="s">
        <v>37</v>
      </c>
      <c r="F7" s="32" t="s">
        <v>48</v>
      </c>
      <c r="H7" s="14"/>
      <c r="I7" s="14"/>
      <c r="J7" s="14"/>
      <c r="K7" s="14"/>
    </row>
    <row r="8" spans="1:11" x14ac:dyDescent="0.25">
      <c r="A8" s="22">
        <v>1</v>
      </c>
      <c r="B8" s="6">
        <v>2</v>
      </c>
      <c r="C8" s="5">
        <v>3</v>
      </c>
      <c r="D8" s="35">
        <v>4</v>
      </c>
      <c r="E8" s="35">
        <v>5</v>
      </c>
      <c r="F8" s="35">
        <v>6</v>
      </c>
      <c r="H8" s="20"/>
      <c r="I8" s="20"/>
      <c r="J8" s="14"/>
      <c r="K8" s="14"/>
    </row>
    <row r="9" spans="1:11" ht="15.75" x14ac:dyDescent="0.25">
      <c r="A9" s="23"/>
      <c r="B9" s="7"/>
      <c r="C9" s="8" t="s">
        <v>36</v>
      </c>
      <c r="D9" s="33">
        <f>D10</f>
        <v>28485243</v>
      </c>
      <c r="E9" s="33">
        <f>E11+E18+E27+E57+E60+E68+E75+E81</f>
        <v>20052627</v>
      </c>
      <c r="F9" s="33">
        <f>F11+F18+F27+F57+F60+F68+F75+F81</f>
        <v>19741613</v>
      </c>
      <c r="H9" s="14"/>
      <c r="I9" s="14"/>
      <c r="J9" s="14"/>
      <c r="K9" s="14"/>
    </row>
    <row r="10" spans="1:11" ht="141.75" x14ac:dyDescent="0.25">
      <c r="A10" s="9" t="s">
        <v>49</v>
      </c>
      <c r="B10" s="9"/>
      <c r="C10" s="10" t="s">
        <v>50</v>
      </c>
      <c r="D10" s="33">
        <f>SUM(D11,D18,D27,D57,D60,D68,D75,D81)</f>
        <v>28485243</v>
      </c>
      <c r="E10" s="33">
        <f>SUM(E11,E18,E27,E57,E60,E68,E75,E81)</f>
        <v>20052627</v>
      </c>
      <c r="F10" s="33">
        <f t="shared" ref="F10" si="0">SUM(F11,F18,F27,F57,F60,F68,F75,F81)</f>
        <v>19741613</v>
      </c>
    </row>
    <row r="11" spans="1:11" ht="60" x14ac:dyDescent="0.25">
      <c r="A11" s="11" t="s">
        <v>51</v>
      </c>
      <c r="B11" s="11"/>
      <c r="C11" s="12" t="s">
        <v>35</v>
      </c>
      <c r="D11" s="30">
        <f>D12+D14+D16</f>
        <v>159000</v>
      </c>
      <c r="E11" s="30">
        <f t="shared" ref="E11:F11" si="1">E12+E14+E16</f>
        <v>144000</v>
      </c>
      <c r="F11" s="30">
        <f t="shared" si="1"/>
        <v>144000</v>
      </c>
    </row>
    <row r="12" spans="1:11" x14ac:dyDescent="0.25">
      <c r="A12" s="23" t="s">
        <v>52</v>
      </c>
      <c r="B12" s="7"/>
      <c r="C12" s="13" t="s">
        <v>34</v>
      </c>
      <c r="D12" s="29">
        <f>D13</f>
        <v>30450</v>
      </c>
      <c r="E12" s="29">
        <f t="shared" ref="E12:F12" si="2">E13</f>
        <v>100000</v>
      </c>
      <c r="F12" s="29">
        <f t="shared" si="2"/>
        <v>100000</v>
      </c>
    </row>
    <row r="13" spans="1:11" ht="60" x14ac:dyDescent="0.25">
      <c r="A13" s="23" t="s">
        <v>52</v>
      </c>
      <c r="B13" s="7">
        <v>200</v>
      </c>
      <c r="C13" s="13" t="s">
        <v>5</v>
      </c>
      <c r="D13" s="29">
        <v>30450</v>
      </c>
      <c r="E13" s="29">
        <v>100000</v>
      </c>
      <c r="F13" s="29">
        <v>100000</v>
      </c>
    </row>
    <row r="14" spans="1:11" ht="45" x14ac:dyDescent="0.25">
      <c r="A14" s="23" t="s">
        <v>53</v>
      </c>
      <c r="B14" s="7"/>
      <c r="C14" s="13" t="s">
        <v>33</v>
      </c>
      <c r="D14" s="29">
        <f>D15</f>
        <v>4000</v>
      </c>
      <c r="E14" s="29">
        <f t="shared" ref="E14:F14" si="3">E15</f>
        <v>10000</v>
      </c>
      <c r="F14" s="29">
        <f t="shared" si="3"/>
        <v>10000</v>
      </c>
    </row>
    <row r="15" spans="1:11" ht="60" x14ac:dyDescent="0.25">
      <c r="A15" s="23" t="s">
        <v>53</v>
      </c>
      <c r="B15" s="7">
        <v>200</v>
      </c>
      <c r="C15" s="13" t="s">
        <v>5</v>
      </c>
      <c r="D15" s="29">
        <v>4000</v>
      </c>
      <c r="E15" s="29">
        <v>10000</v>
      </c>
      <c r="F15" s="29">
        <v>10000</v>
      </c>
    </row>
    <row r="16" spans="1:11" ht="39.75" customHeight="1" x14ac:dyDescent="0.25">
      <c r="A16" s="23" t="s">
        <v>54</v>
      </c>
      <c r="B16" s="7"/>
      <c r="C16" s="13" t="s">
        <v>32</v>
      </c>
      <c r="D16" s="29">
        <f>D17</f>
        <v>124550</v>
      </c>
      <c r="E16" s="29">
        <f t="shared" ref="E16:F16" si="4">E17</f>
        <v>34000</v>
      </c>
      <c r="F16" s="29">
        <f t="shared" si="4"/>
        <v>34000</v>
      </c>
    </row>
    <row r="17" spans="1:6" ht="60" x14ac:dyDescent="0.25">
      <c r="A17" s="23" t="s">
        <v>54</v>
      </c>
      <c r="B17" s="7">
        <v>200</v>
      </c>
      <c r="C17" s="13" t="s">
        <v>5</v>
      </c>
      <c r="D17" s="29">
        <v>124550</v>
      </c>
      <c r="E17" s="29">
        <v>34000</v>
      </c>
      <c r="F17" s="29">
        <v>34000</v>
      </c>
    </row>
    <row r="18" spans="1:6" ht="75" x14ac:dyDescent="0.25">
      <c r="A18" s="11" t="s">
        <v>55</v>
      </c>
      <c r="B18" s="11"/>
      <c r="C18" s="12" t="s">
        <v>31</v>
      </c>
      <c r="D18" s="30">
        <f>SUM(D19,D21,D23,D25)</f>
        <v>2198469</v>
      </c>
      <c r="E18" s="30">
        <f t="shared" ref="E18:F18" si="5">SUM(E19,E21,E23,E25)</f>
        <v>739358</v>
      </c>
      <c r="F18" s="30">
        <f t="shared" si="5"/>
        <v>773761</v>
      </c>
    </row>
    <row r="19" spans="1:6" ht="30" x14ac:dyDescent="0.25">
      <c r="A19" s="23" t="s">
        <v>56</v>
      </c>
      <c r="B19" s="7"/>
      <c r="C19" s="13" t="s">
        <v>30</v>
      </c>
      <c r="D19" s="29">
        <f>D20</f>
        <v>610436</v>
      </c>
      <c r="E19" s="29">
        <f t="shared" ref="E19:F19" si="6">E20</f>
        <v>250000</v>
      </c>
      <c r="F19" s="29">
        <f t="shared" si="6"/>
        <v>250000</v>
      </c>
    </row>
    <row r="20" spans="1:6" ht="60" x14ac:dyDescent="0.25">
      <c r="A20" s="23" t="s">
        <v>56</v>
      </c>
      <c r="B20" s="7">
        <v>200</v>
      </c>
      <c r="C20" s="13" t="s">
        <v>5</v>
      </c>
      <c r="D20" s="29">
        <v>610436</v>
      </c>
      <c r="E20" s="29">
        <v>250000</v>
      </c>
      <c r="F20" s="29">
        <v>250000</v>
      </c>
    </row>
    <row r="21" spans="1:6" ht="30" x14ac:dyDescent="0.25">
      <c r="A21" s="23" t="s">
        <v>57</v>
      </c>
      <c r="B21" s="7"/>
      <c r="C21" s="13" t="s">
        <v>29</v>
      </c>
      <c r="D21" s="29">
        <f>D22</f>
        <v>0</v>
      </c>
      <c r="E21" s="29">
        <f t="shared" ref="E21:F21" si="7">E22</f>
        <v>250000</v>
      </c>
      <c r="F21" s="29">
        <f t="shared" si="7"/>
        <v>250000</v>
      </c>
    </row>
    <row r="22" spans="1:6" ht="60" x14ac:dyDescent="0.25">
      <c r="A22" s="23" t="s">
        <v>57</v>
      </c>
      <c r="B22" s="7">
        <v>200</v>
      </c>
      <c r="C22" s="13" t="s">
        <v>5</v>
      </c>
      <c r="D22" s="29">
        <v>0</v>
      </c>
      <c r="E22" s="29">
        <v>250000</v>
      </c>
      <c r="F22" s="29">
        <v>250000</v>
      </c>
    </row>
    <row r="23" spans="1:6" ht="30" x14ac:dyDescent="0.25">
      <c r="A23" s="23" t="s">
        <v>58</v>
      </c>
      <c r="B23" s="21"/>
      <c r="C23" s="24" t="s">
        <v>59</v>
      </c>
      <c r="D23" s="29">
        <f>D24</f>
        <v>230983</v>
      </c>
      <c r="E23" s="29">
        <f t="shared" ref="E23:F23" si="8">E24</f>
        <v>239358</v>
      </c>
      <c r="F23" s="29">
        <f t="shared" si="8"/>
        <v>273761</v>
      </c>
    </row>
    <row r="24" spans="1:6" ht="60" x14ac:dyDescent="0.25">
      <c r="A24" s="23" t="s">
        <v>58</v>
      </c>
      <c r="B24" s="21">
        <v>200</v>
      </c>
      <c r="C24" s="24" t="s">
        <v>5</v>
      </c>
      <c r="D24" s="29">
        <v>230983</v>
      </c>
      <c r="E24" s="29">
        <v>239358</v>
      </c>
      <c r="F24" s="29">
        <v>273761</v>
      </c>
    </row>
    <row r="25" spans="1:6" ht="90" x14ac:dyDescent="0.25">
      <c r="A25" s="23" t="s">
        <v>60</v>
      </c>
      <c r="B25" s="21"/>
      <c r="C25" s="24" t="s">
        <v>61</v>
      </c>
      <c r="D25" s="29">
        <f>D26</f>
        <v>1357050</v>
      </c>
      <c r="E25" s="29">
        <f t="shared" ref="E25:F25" si="9">E26</f>
        <v>0</v>
      </c>
      <c r="F25" s="29">
        <f t="shared" si="9"/>
        <v>0</v>
      </c>
    </row>
    <row r="26" spans="1:6" ht="30" x14ac:dyDescent="0.25">
      <c r="A26" s="23" t="s">
        <v>60</v>
      </c>
      <c r="B26" s="21">
        <v>500</v>
      </c>
      <c r="C26" s="24" t="s">
        <v>0</v>
      </c>
      <c r="D26" s="29">
        <v>1357050</v>
      </c>
      <c r="E26" s="29">
        <v>0</v>
      </c>
      <c r="F26" s="29">
        <v>0</v>
      </c>
    </row>
    <row r="27" spans="1:6" ht="90" x14ac:dyDescent="0.25">
      <c r="A27" s="11" t="s">
        <v>62</v>
      </c>
      <c r="B27" s="11"/>
      <c r="C27" s="12" t="s">
        <v>28</v>
      </c>
      <c r="D27" s="30">
        <f>SUM(D28,D30,D32,D34,D36,D38,D40,D42,D44,D46,D49,D51,D53,D55)</f>
        <v>16362960</v>
      </c>
      <c r="E27" s="30">
        <f t="shared" ref="E27" si="10">SUM(E28,E30,E32,E34,E36,E38,E41,E42,E46,E49,E51,E53,E55)</f>
        <v>10351555</v>
      </c>
      <c r="F27" s="30">
        <f>SUM(F28,F30,F32,F34,F36,F38,F41,F42,F46,F49,F51,F53,F55)</f>
        <v>10000338</v>
      </c>
    </row>
    <row r="28" spans="1:6" ht="45" x14ac:dyDescent="0.25">
      <c r="A28" s="23" t="s">
        <v>63</v>
      </c>
      <c r="B28" s="21"/>
      <c r="C28" s="24" t="s">
        <v>64</v>
      </c>
      <c r="D28" s="29">
        <f>D29</f>
        <v>103400</v>
      </c>
      <c r="E28" s="29">
        <f t="shared" ref="E28:F28" si="11">E29</f>
        <v>600000</v>
      </c>
      <c r="F28" s="29">
        <f t="shared" si="11"/>
        <v>600000</v>
      </c>
    </row>
    <row r="29" spans="1:6" ht="60" x14ac:dyDescent="0.25">
      <c r="A29" s="23" t="s">
        <v>63</v>
      </c>
      <c r="B29" s="21">
        <v>200</v>
      </c>
      <c r="C29" s="24" t="s">
        <v>5</v>
      </c>
      <c r="D29" s="29">
        <v>103400</v>
      </c>
      <c r="E29" s="29">
        <v>600000</v>
      </c>
      <c r="F29" s="29">
        <v>600000</v>
      </c>
    </row>
    <row r="30" spans="1:6" x14ac:dyDescent="0.25">
      <c r="A30" s="23" t="s">
        <v>65</v>
      </c>
      <c r="B30" s="7"/>
      <c r="C30" s="13" t="s">
        <v>27</v>
      </c>
      <c r="D30" s="29">
        <f>D31</f>
        <v>60000</v>
      </c>
      <c r="E30" s="29">
        <f t="shared" ref="E30:F30" si="12">E31</f>
        <v>40000</v>
      </c>
      <c r="F30" s="29">
        <f t="shared" si="12"/>
        <v>40000</v>
      </c>
    </row>
    <row r="31" spans="1:6" ht="60" x14ac:dyDescent="0.25">
      <c r="A31" s="23" t="s">
        <v>65</v>
      </c>
      <c r="B31" s="7">
        <v>200</v>
      </c>
      <c r="C31" s="13" t="s">
        <v>5</v>
      </c>
      <c r="D31" s="29">
        <v>60000</v>
      </c>
      <c r="E31" s="29">
        <v>40000</v>
      </c>
      <c r="F31" s="29">
        <v>40000</v>
      </c>
    </row>
    <row r="32" spans="1:6" ht="48.75" customHeight="1" x14ac:dyDescent="0.25">
      <c r="A32" s="23" t="s">
        <v>66</v>
      </c>
      <c r="B32" s="7"/>
      <c r="C32" s="13" t="s">
        <v>26</v>
      </c>
      <c r="D32" s="29">
        <f>D33</f>
        <v>105600</v>
      </c>
      <c r="E32" s="29">
        <f t="shared" ref="E32:F32" si="13">E33</f>
        <v>160000</v>
      </c>
      <c r="F32" s="29">
        <f t="shared" si="13"/>
        <v>160000</v>
      </c>
    </row>
    <row r="33" spans="1:6" ht="60" x14ac:dyDescent="0.25">
      <c r="A33" s="23" t="s">
        <v>66</v>
      </c>
      <c r="B33" s="7">
        <v>200</v>
      </c>
      <c r="C33" s="13" t="s">
        <v>5</v>
      </c>
      <c r="D33" s="29">
        <v>105600</v>
      </c>
      <c r="E33" s="29">
        <v>160000</v>
      </c>
      <c r="F33" s="29">
        <v>160000</v>
      </c>
    </row>
    <row r="34" spans="1:6" ht="45" x14ac:dyDescent="0.25">
      <c r="A34" s="23" t="s">
        <v>67</v>
      </c>
      <c r="B34" s="7"/>
      <c r="C34" s="13" t="s">
        <v>25</v>
      </c>
      <c r="D34" s="29">
        <f>D35</f>
        <v>84000</v>
      </c>
      <c r="E34" s="29">
        <v>0</v>
      </c>
      <c r="F34" s="29">
        <v>0</v>
      </c>
    </row>
    <row r="35" spans="1:6" x14ac:dyDescent="0.25">
      <c r="A35" s="23" t="s">
        <v>67</v>
      </c>
      <c r="B35" s="7">
        <v>500</v>
      </c>
      <c r="C35" s="13" t="s">
        <v>0</v>
      </c>
      <c r="D35" s="29">
        <v>84000</v>
      </c>
      <c r="E35" s="29">
        <v>0</v>
      </c>
      <c r="F35" s="29">
        <v>0</v>
      </c>
    </row>
    <row r="36" spans="1:6" ht="45" x14ac:dyDescent="0.25">
      <c r="A36" s="23" t="s">
        <v>68</v>
      </c>
      <c r="B36" s="7"/>
      <c r="C36" s="13" t="s">
        <v>24</v>
      </c>
      <c r="D36" s="29">
        <f>D37</f>
        <v>5910150</v>
      </c>
      <c r="E36" s="29">
        <v>0</v>
      </c>
      <c r="F36" s="29">
        <v>0</v>
      </c>
    </row>
    <row r="37" spans="1:6" x14ac:dyDescent="0.25">
      <c r="A37" s="23" t="s">
        <v>68</v>
      </c>
      <c r="B37" s="7">
        <v>500</v>
      </c>
      <c r="C37" s="13" t="s">
        <v>0</v>
      </c>
      <c r="D37" s="36">
        <v>5910150</v>
      </c>
      <c r="E37" s="29">
        <v>0</v>
      </c>
      <c r="F37" s="29">
        <v>0</v>
      </c>
    </row>
    <row r="38" spans="1:6" ht="60" x14ac:dyDescent="0.25">
      <c r="A38" s="23" t="s">
        <v>70</v>
      </c>
      <c r="B38" s="7"/>
      <c r="C38" s="13" t="s">
        <v>69</v>
      </c>
      <c r="D38" s="29">
        <f>D39</f>
        <v>642575</v>
      </c>
      <c r="E38" s="29">
        <v>0</v>
      </c>
      <c r="F38" s="29">
        <v>0</v>
      </c>
    </row>
    <row r="39" spans="1:6" x14ac:dyDescent="0.25">
      <c r="A39" s="23" t="s">
        <v>70</v>
      </c>
      <c r="B39" s="7">
        <v>500</v>
      </c>
      <c r="C39" s="13" t="s">
        <v>0</v>
      </c>
      <c r="D39" s="29">
        <v>642575</v>
      </c>
      <c r="E39" s="29">
        <v>0</v>
      </c>
      <c r="F39" s="29">
        <v>0</v>
      </c>
    </row>
    <row r="40" spans="1:6" ht="30" x14ac:dyDescent="0.25">
      <c r="A40" s="23" t="s">
        <v>71</v>
      </c>
      <c r="B40" s="23"/>
      <c r="C40" s="24" t="s">
        <v>21</v>
      </c>
      <c r="D40" s="34">
        <f>D41</f>
        <v>50000</v>
      </c>
      <c r="E40" s="34">
        <f t="shared" ref="E40:F40" si="14">E41</f>
        <v>100000</v>
      </c>
      <c r="F40" s="34">
        <f t="shared" si="14"/>
        <v>100000</v>
      </c>
    </row>
    <row r="41" spans="1:6" ht="60" x14ac:dyDescent="0.25">
      <c r="A41" s="23" t="s">
        <v>71</v>
      </c>
      <c r="B41" s="23">
        <v>200</v>
      </c>
      <c r="C41" s="24" t="s">
        <v>5</v>
      </c>
      <c r="D41" s="34">
        <v>50000</v>
      </c>
      <c r="E41" s="34">
        <v>100000</v>
      </c>
      <c r="F41" s="34">
        <v>100000</v>
      </c>
    </row>
    <row r="42" spans="1:6" ht="30" x14ac:dyDescent="0.25">
      <c r="A42" s="23" t="s">
        <v>72</v>
      </c>
      <c r="B42" s="23"/>
      <c r="C42" s="24" t="s">
        <v>44</v>
      </c>
      <c r="D42" s="34">
        <f>D43</f>
        <v>966456</v>
      </c>
      <c r="E42" s="34">
        <f t="shared" ref="E42:F42" si="15">E43</f>
        <v>200000</v>
      </c>
      <c r="F42" s="34">
        <f t="shared" si="15"/>
        <v>200000</v>
      </c>
    </row>
    <row r="43" spans="1:6" ht="60" x14ac:dyDescent="0.25">
      <c r="A43" s="23" t="s">
        <v>72</v>
      </c>
      <c r="B43" s="23">
        <v>200</v>
      </c>
      <c r="C43" s="24" t="s">
        <v>5</v>
      </c>
      <c r="D43" s="34">
        <v>966456</v>
      </c>
      <c r="E43" s="34">
        <v>200000</v>
      </c>
      <c r="F43" s="34">
        <v>200000</v>
      </c>
    </row>
    <row r="44" spans="1:6" ht="45" x14ac:dyDescent="0.25">
      <c r="A44" s="27" t="s">
        <v>102</v>
      </c>
      <c r="B44" s="26"/>
      <c r="C44" s="28" t="s">
        <v>103</v>
      </c>
      <c r="D44" s="29">
        <f>D45</f>
        <v>3109600</v>
      </c>
      <c r="E44" s="29">
        <f t="shared" ref="E44:F44" si="16">E45</f>
        <v>0</v>
      </c>
      <c r="F44" s="29">
        <f t="shared" si="16"/>
        <v>0</v>
      </c>
    </row>
    <row r="45" spans="1:6" x14ac:dyDescent="0.25">
      <c r="A45" s="27" t="s">
        <v>102</v>
      </c>
      <c r="B45" s="26">
        <v>500</v>
      </c>
      <c r="C45" s="28" t="s">
        <v>0</v>
      </c>
      <c r="D45" s="29">
        <v>3109600</v>
      </c>
      <c r="E45" s="29">
        <v>0</v>
      </c>
      <c r="F45" s="29">
        <v>0</v>
      </c>
    </row>
    <row r="46" spans="1:6" ht="14.25" customHeight="1" x14ac:dyDescent="0.25">
      <c r="A46" s="51" t="s">
        <v>73</v>
      </c>
      <c r="B46" s="51"/>
      <c r="C46" s="43" t="s">
        <v>43</v>
      </c>
      <c r="D46" s="53">
        <f>D48</f>
        <v>40000</v>
      </c>
      <c r="E46" s="41">
        <f>E48</f>
        <v>240000</v>
      </c>
      <c r="F46" s="41">
        <f>F48</f>
        <v>240000</v>
      </c>
    </row>
    <row r="47" spans="1:6" ht="32.25" customHeight="1" x14ac:dyDescent="0.25">
      <c r="A47" s="51"/>
      <c r="B47" s="51"/>
      <c r="C47" s="44"/>
      <c r="D47" s="55"/>
      <c r="E47" s="42"/>
      <c r="F47" s="42"/>
    </row>
    <row r="48" spans="1:6" ht="60" x14ac:dyDescent="0.25">
      <c r="A48" s="23" t="s">
        <v>73</v>
      </c>
      <c r="B48" s="7">
        <v>200</v>
      </c>
      <c r="C48" s="13" t="s">
        <v>5</v>
      </c>
      <c r="D48" s="29">
        <v>40000</v>
      </c>
      <c r="E48" s="29">
        <v>240000</v>
      </c>
      <c r="F48" s="29">
        <v>240000</v>
      </c>
    </row>
    <row r="49" spans="1:6" x14ac:dyDescent="0.25">
      <c r="A49" s="23" t="s">
        <v>74</v>
      </c>
      <c r="B49" s="7"/>
      <c r="C49" s="13" t="s">
        <v>23</v>
      </c>
      <c r="D49" s="29">
        <f>D50</f>
        <v>606721</v>
      </c>
      <c r="E49" s="29">
        <f>E50</f>
        <v>1550000</v>
      </c>
      <c r="F49" s="29">
        <f>F50</f>
        <v>1550000</v>
      </c>
    </row>
    <row r="50" spans="1:6" ht="60" x14ac:dyDescent="0.25">
      <c r="A50" s="23" t="s">
        <v>74</v>
      </c>
      <c r="B50" s="7">
        <v>200</v>
      </c>
      <c r="C50" s="13" t="s">
        <v>5</v>
      </c>
      <c r="D50" s="29">
        <v>606721</v>
      </c>
      <c r="E50" s="29">
        <v>1550000</v>
      </c>
      <c r="F50" s="29">
        <v>1550000</v>
      </c>
    </row>
    <row r="51" spans="1:6" ht="45" x14ac:dyDescent="0.25">
      <c r="A51" s="23" t="s">
        <v>75</v>
      </c>
      <c r="B51" s="21"/>
      <c r="C51" s="24" t="s">
        <v>76</v>
      </c>
      <c r="D51" s="29">
        <f>D52</f>
        <v>3135835</v>
      </c>
      <c r="E51" s="29">
        <f>E52</f>
        <v>5576555</v>
      </c>
      <c r="F51" s="29">
        <f>F52</f>
        <v>5225338</v>
      </c>
    </row>
    <row r="52" spans="1:6" ht="60" x14ac:dyDescent="0.25">
      <c r="A52" s="23" t="s">
        <v>75</v>
      </c>
      <c r="B52" s="15">
        <v>400</v>
      </c>
      <c r="C52" s="16" t="s">
        <v>77</v>
      </c>
      <c r="D52" s="29">
        <v>3135835</v>
      </c>
      <c r="E52" s="29">
        <v>5576555</v>
      </c>
      <c r="F52" s="29">
        <v>5225338</v>
      </c>
    </row>
    <row r="53" spans="1:6" ht="45" x14ac:dyDescent="0.25">
      <c r="A53" s="23" t="s">
        <v>78</v>
      </c>
      <c r="B53" s="7"/>
      <c r="C53" s="13" t="s">
        <v>22</v>
      </c>
      <c r="D53" s="29">
        <f>D54</f>
        <v>1252079</v>
      </c>
      <c r="E53" s="29">
        <f>E54</f>
        <v>1585000</v>
      </c>
      <c r="F53" s="29">
        <f>F54</f>
        <v>1585000</v>
      </c>
    </row>
    <row r="54" spans="1:6" ht="60" x14ac:dyDescent="0.25">
      <c r="A54" s="23" t="s">
        <v>78</v>
      </c>
      <c r="B54" s="7">
        <v>200</v>
      </c>
      <c r="C54" s="13" t="s">
        <v>5</v>
      </c>
      <c r="D54" s="29">
        <v>1252079</v>
      </c>
      <c r="E54" s="29">
        <v>1585000</v>
      </c>
      <c r="F54" s="29">
        <v>1585000</v>
      </c>
    </row>
    <row r="55" spans="1:6" ht="60" x14ac:dyDescent="0.25">
      <c r="A55" s="23" t="s">
        <v>79</v>
      </c>
      <c r="B55" s="23"/>
      <c r="C55" s="24" t="s">
        <v>100</v>
      </c>
      <c r="D55" s="29">
        <f>D56</f>
        <v>296544</v>
      </c>
      <c r="E55" s="29">
        <f t="shared" ref="E55:F55" si="17">E56</f>
        <v>300000</v>
      </c>
      <c r="F55" s="29">
        <f t="shared" si="17"/>
        <v>300000</v>
      </c>
    </row>
    <row r="56" spans="1:6" ht="60" x14ac:dyDescent="0.25">
      <c r="A56" s="23" t="s">
        <v>79</v>
      </c>
      <c r="B56" s="23">
        <v>200</v>
      </c>
      <c r="C56" s="24" t="s">
        <v>5</v>
      </c>
      <c r="D56" s="29">
        <v>296544</v>
      </c>
      <c r="E56" s="29">
        <v>300000</v>
      </c>
      <c r="F56" s="29">
        <v>300000</v>
      </c>
    </row>
    <row r="57" spans="1:6" ht="89.25" customHeight="1" x14ac:dyDescent="0.25">
      <c r="A57" s="11" t="s">
        <v>80</v>
      </c>
      <c r="B57" s="7"/>
      <c r="C57" s="12" t="s">
        <v>20</v>
      </c>
      <c r="D57" s="30">
        <f>D58</f>
        <v>5000</v>
      </c>
      <c r="E57" s="30">
        <f t="shared" ref="E57:F57" si="18">E58</f>
        <v>5000</v>
      </c>
      <c r="F57" s="30">
        <f t="shared" si="18"/>
        <v>5000</v>
      </c>
    </row>
    <row r="58" spans="1:6" ht="45" x14ac:dyDescent="0.25">
      <c r="A58" s="23" t="s">
        <v>82</v>
      </c>
      <c r="B58" s="21"/>
      <c r="C58" s="24" t="s">
        <v>83</v>
      </c>
      <c r="D58" s="29">
        <v>5000</v>
      </c>
      <c r="E58" s="29">
        <v>5000</v>
      </c>
      <c r="F58" s="29">
        <v>5000</v>
      </c>
    </row>
    <row r="59" spans="1:6" ht="60" x14ac:dyDescent="0.25">
      <c r="A59" s="23" t="s">
        <v>82</v>
      </c>
      <c r="B59" s="21">
        <v>200</v>
      </c>
      <c r="C59" s="24" t="s">
        <v>5</v>
      </c>
      <c r="D59" s="29">
        <v>5000</v>
      </c>
      <c r="E59" s="29">
        <v>5000</v>
      </c>
      <c r="F59" s="29">
        <v>5000</v>
      </c>
    </row>
    <row r="60" spans="1:6" ht="60" x14ac:dyDescent="0.25">
      <c r="A60" s="11" t="s">
        <v>84</v>
      </c>
      <c r="B60" s="11"/>
      <c r="C60" s="12" t="s">
        <v>19</v>
      </c>
      <c r="D60" s="30">
        <f>D61+D63+D66</f>
        <v>181600</v>
      </c>
      <c r="E60" s="30">
        <f t="shared" ref="E60:F60" si="19">E61+E63+E66</f>
        <v>176000</v>
      </c>
      <c r="F60" s="30">
        <f t="shared" si="19"/>
        <v>176000</v>
      </c>
    </row>
    <row r="61" spans="1:6" ht="45" x14ac:dyDescent="0.25">
      <c r="A61" s="23" t="s">
        <v>81</v>
      </c>
      <c r="B61" s="21"/>
      <c r="C61" s="24" t="s">
        <v>85</v>
      </c>
      <c r="D61" s="29">
        <f>D62</f>
        <v>30000</v>
      </c>
      <c r="E61" s="29">
        <f t="shared" ref="E61:F61" si="20">E62</f>
        <v>30000</v>
      </c>
      <c r="F61" s="29">
        <f t="shared" si="20"/>
        <v>30000</v>
      </c>
    </row>
    <row r="62" spans="1:6" ht="60" x14ac:dyDescent="0.25">
      <c r="A62" s="23" t="s">
        <v>81</v>
      </c>
      <c r="B62" s="21">
        <v>200</v>
      </c>
      <c r="C62" s="24" t="s">
        <v>5</v>
      </c>
      <c r="D62" s="29">
        <v>30000</v>
      </c>
      <c r="E62" s="29">
        <v>30000</v>
      </c>
      <c r="F62" s="29">
        <v>30000</v>
      </c>
    </row>
    <row r="63" spans="1:6" ht="60" x14ac:dyDescent="0.25">
      <c r="A63" s="23" t="s">
        <v>86</v>
      </c>
      <c r="B63" s="7"/>
      <c r="C63" s="13" t="s">
        <v>18</v>
      </c>
      <c r="D63" s="29">
        <f>D64</f>
        <v>130000</v>
      </c>
      <c r="E63" s="29">
        <f>E64</f>
        <v>130000</v>
      </c>
      <c r="F63" s="29">
        <f>F64</f>
        <v>130000</v>
      </c>
    </row>
    <row r="64" spans="1:6" ht="14.45" customHeight="1" x14ac:dyDescent="0.25">
      <c r="A64" s="51" t="s">
        <v>86</v>
      </c>
      <c r="B64" s="51">
        <v>300</v>
      </c>
      <c r="C64" s="52" t="s">
        <v>17</v>
      </c>
      <c r="D64" s="53">
        <v>130000</v>
      </c>
      <c r="E64" s="47">
        <v>130000</v>
      </c>
      <c r="F64" s="47">
        <v>130000</v>
      </c>
    </row>
    <row r="65" spans="1:6" ht="14.45" customHeight="1" x14ac:dyDescent="0.25">
      <c r="A65" s="51"/>
      <c r="B65" s="51"/>
      <c r="C65" s="52"/>
      <c r="D65" s="54"/>
      <c r="E65" s="47"/>
      <c r="F65" s="47"/>
    </row>
    <row r="66" spans="1:6" ht="60" x14ac:dyDescent="0.25">
      <c r="A66" s="23" t="s">
        <v>87</v>
      </c>
      <c r="B66" s="21"/>
      <c r="C66" s="24" t="s">
        <v>16</v>
      </c>
      <c r="D66" s="29">
        <f>D67</f>
        <v>21600</v>
      </c>
      <c r="E66" s="29">
        <f>E67</f>
        <v>16000</v>
      </c>
      <c r="F66" s="29">
        <f>F67</f>
        <v>16000</v>
      </c>
    </row>
    <row r="67" spans="1:6" ht="60" x14ac:dyDescent="0.25">
      <c r="A67" s="23" t="s">
        <v>87</v>
      </c>
      <c r="B67" s="21">
        <v>200</v>
      </c>
      <c r="C67" s="24" t="s">
        <v>5</v>
      </c>
      <c r="D67" s="29">
        <v>21600</v>
      </c>
      <c r="E67" s="29">
        <v>16000</v>
      </c>
      <c r="F67" s="29">
        <v>16000</v>
      </c>
    </row>
    <row r="68" spans="1:6" ht="75" x14ac:dyDescent="0.25">
      <c r="A68" s="11" t="s">
        <v>88</v>
      </c>
      <c r="B68" s="11"/>
      <c r="C68" s="12" t="s">
        <v>15</v>
      </c>
      <c r="D68" s="30">
        <f>D71+D73+D69</f>
        <v>6579564</v>
      </c>
      <c r="E68" s="30">
        <f t="shared" ref="E68:F68" si="21">E71+E73+E69</f>
        <v>5943964</v>
      </c>
      <c r="F68" s="30">
        <f t="shared" si="21"/>
        <v>5943964</v>
      </c>
    </row>
    <row r="69" spans="1:6" ht="60" x14ac:dyDescent="0.25">
      <c r="A69" s="19" t="s">
        <v>89</v>
      </c>
      <c r="B69" s="16"/>
      <c r="C69" s="16" t="s">
        <v>45</v>
      </c>
      <c r="D69" s="29">
        <f>D70</f>
        <v>2322390</v>
      </c>
      <c r="E69" s="29">
        <f t="shared" ref="E69:F69" si="22">E70</f>
        <v>1694790</v>
      </c>
      <c r="F69" s="29">
        <f t="shared" si="22"/>
        <v>1694790</v>
      </c>
    </row>
    <row r="70" spans="1:6" ht="75" x14ac:dyDescent="0.25">
      <c r="A70" s="19" t="s">
        <v>89</v>
      </c>
      <c r="B70" s="15">
        <v>600</v>
      </c>
      <c r="C70" s="16" t="s">
        <v>12</v>
      </c>
      <c r="D70" s="29">
        <v>2322390</v>
      </c>
      <c r="E70" s="29">
        <v>1694790</v>
      </c>
      <c r="F70" s="29">
        <v>1694790</v>
      </c>
    </row>
    <row r="71" spans="1:6" ht="45" x14ac:dyDescent="0.25">
      <c r="A71" s="23" t="s">
        <v>90</v>
      </c>
      <c r="B71" s="7"/>
      <c r="C71" s="13" t="s">
        <v>14</v>
      </c>
      <c r="D71" s="29">
        <f>D72</f>
        <v>4239374</v>
      </c>
      <c r="E71" s="29">
        <f t="shared" ref="E71:F71" si="23">E72</f>
        <v>4239374</v>
      </c>
      <c r="F71" s="29">
        <f t="shared" si="23"/>
        <v>4239374</v>
      </c>
    </row>
    <row r="72" spans="1:6" ht="75" x14ac:dyDescent="0.25">
      <c r="A72" s="23" t="s">
        <v>90</v>
      </c>
      <c r="B72" s="7">
        <v>600</v>
      </c>
      <c r="C72" s="13" t="s">
        <v>12</v>
      </c>
      <c r="D72" s="29">
        <v>4239374</v>
      </c>
      <c r="E72" s="29">
        <v>4239374</v>
      </c>
      <c r="F72" s="29">
        <v>4239374</v>
      </c>
    </row>
    <row r="73" spans="1:6" ht="45" x14ac:dyDescent="0.25">
      <c r="A73" s="23" t="s">
        <v>91</v>
      </c>
      <c r="B73" s="7"/>
      <c r="C73" s="13" t="s">
        <v>13</v>
      </c>
      <c r="D73" s="29">
        <f>D74</f>
        <v>17800</v>
      </c>
      <c r="E73" s="29">
        <f t="shared" ref="E73:F73" si="24">E74</f>
        <v>9800</v>
      </c>
      <c r="F73" s="29">
        <f t="shared" si="24"/>
        <v>9800</v>
      </c>
    </row>
    <row r="74" spans="1:6" ht="75" x14ac:dyDescent="0.25">
      <c r="A74" s="23" t="s">
        <v>91</v>
      </c>
      <c r="B74" s="7">
        <v>600</v>
      </c>
      <c r="C74" s="13" t="s">
        <v>12</v>
      </c>
      <c r="D74" s="29">
        <v>17800</v>
      </c>
      <c r="E74" s="29">
        <v>9800</v>
      </c>
      <c r="F74" s="29">
        <v>9800</v>
      </c>
    </row>
    <row r="75" spans="1:6" ht="60" x14ac:dyDescent="0.25">
      <c r="A75" s="11" t="s">
        <v>92</v>
      </c>
      <c r="B75" s="11"/>
      <c r="C75" s="12" t="s">
        <v>11</v>
      </c>
      <c r="D75" s="30">
        <f>D76+D78</f>
        <v>242250</v>
      </c>
      <c r="E75" s="30">
        <f>E76+E78</f>
        <v>236750</v>
      </c>
      <c r="F75" s="30">
        <f>F76+F78</f>
        <v>242550</v>
      </c>
    </row>
    <row r="76" spans="1:6" ht="60" x14ac:dyDescent="0.25">
      <c r="A76" s="23" t="s">
        <v>93</v>
      </c>
      <c r="B76" s="7"/>
      <c r="C76" s="13" t="s">
        <v>10</v>
      </c>
      <c r="D76" s="29">
        <v>150</v>
      </c>
      <c r="E76" s="29">
        <v>150</v>
      </c>
      <c r="F76" s="29">
        <v>150</v>
      </c>
    </row>
    <row r="77" spans="1:6" ht="60" x14ac:dyDescent="0.25">
      <c r="A77" s="23" t="s">
        <v>93</v>
      </c>
      <c r="B77" s="7">
        <v>200</v>
      </c>
      <c r="C77" s="13" t="s">
        <v>5</v>
      </c>
      <c r="D77" s="29">
        <v>150</v>
      </c>
      <c r="E77" s="29">
        <v>150</v>
      </c>
      <c r="F77" s="29">
        <v>150</v>
      </c>
    </row>
    <row r="78" spans="1:6" ht="75" x14ac:dyDescent="0.25">
      <c r="A78" s="23" t="s">
        <v>94</v>
      </c>
      <c r="B78" s="7"/>
      <c r="C78" s="13" t="s">
        <v>9</v>
      </c>
      <c r="D78" s="29">
        <f>SUM(D79:D80)</f>
        <v>242100</v>
      </c>
      <c r="E78" s="29">
        <f t="shared" ref="E78:F78" si="25">SUM(E79:E80)</f>
        <v>236600</v>
      </c>
      <c r="F78" s="29">
        <f t="shared" si="25"/>
        <v>242400</v>
      </c>
    </row>
    <row r="79" spans="1:6" ht="135" x14ac:dyDescent="0.25">
      <c r="A79" s="23" t="s">
        <v>94</v>
      </c>
      <c r="B79" s="7">
        <v>100</v>
      </c>
      <c r="C79" s="13" t="s">
        <v>6</v>
      </c>
      <c r="D79" s="29">
        <v>230791.76</v>
      </c>
      <c r="E79" s="29">
        <v>212752</v>
      </c>
      <c r="F79" s="29">
        <v>212752</v>
      </c>
    </row>
    <row r="80" spans="1:6" ht="60" x14ac:dyDescent="0.25">
      <c r="A80" s="23" t="s">
        <v>94</v>
      </c>
      <c r="B80" s="7">
        <v>200</v>
      </c>
      <c r="C80" s="13" t="s">
        <v>5</v>
      </c>
      <c r="D80" s="29">
        <v>11308.24</v>
      </c>
      <c r="E80" s="29">
        <v>23848</v>
      </c>
      <c r="F80" s="29">
        <v>29648</v>
      </c>
    </row>
    <row r="81" spans="1:6" ht="30" x14ac:dyDescent="0.25">
      <c r="A81" s="11" t="s">
        <v>95</v>
      </c>
      <c r="B81" s="11"/>
      <c r="C81" s="12" t="s">
        <v>8</v>
      </c>
      <c r="D81" s="30">
        <f>SUM(D82,D86,D88,D90)</f>
        <v>2756400</v>
      </c>
      <c r="E81" s="30">
        <f t="shared" ref="E81:F81" si="26">SUM(E82,E86,E88,E90)</f>
        <v>2456000</v>
      </c>
      <c r="F81" s="30">
        <f t="shared" si="26"/>
        <v>2456000</v>
      </c>
    </row>
    <row r="82" spans="1:6" ht="45" x14ac:dyDescent="0.25">
      <c r="A82" s="23" t="s">
        <v>96</v>
      </c>
      <c r="B82" s="7"/>
      <c r="C82" s="13" t="s">
        <v>7</v>
      </c>
      <c r="D82" s="29">
        <f>D83+D84+D85</f>
        <v>1320619</v>
      </c>
      <c r="E82" s="29">
        <f t="shared" ref="E82:F82" si="27">E83+E84+E85</f>
        <v>825209</v>
      </c>
      <c r="F82" s="29">
        <f t="shared" si="27"/>
        <v>825209</v>
      </c>
    </row>
    <row r="83" spans="1:6" ht="135" x14ac:dyDescent="0.25">
      <c r="A83" s="23" t="s">
        <v>96</v>
      </c>
      <c r="B83" s="7">
        <v>100</v>
      </c>
      <c r="C83" s="13" t="s">
        <v>6</v>
      </c>
      <c r="D83" s="29">
        <v>496926.08</v>
      </c>
      <c r="E83" s="29">
        <v>528456</v>
      </c>
      <c r="F83" s="29">
        <v>528456</v>
      </c>
    </row>
    <row r="84" spans="1:6" ht="60" x14ac:dyDescent="0.25">
      <c r="A84" s="23" t="s">
        <v>96</v>
      </c>
      <c r="B84" s="7">
        <v>200</v>
      </c>
      <c r="C84" s="13" t="s">
        <v>5</v>
      </c>
      <c r="D84" s="29">
        <v>818692.92</v>
      </c>
      <c r="E84" s="29">
        <v>295753</v>
      </c>
      <c r="F84" s="29">
        <v>295753</v>
      </c>
    </row>
    <row r="85" spans="1:6" ht="30" x14ac:dyDescent="0.25">
      <c r="A85" s="23" t="s">
        <v>96</v>
      </c>
      <c r="B85" s="7">
        <v>800</v>
      </c>
      <c r="C85" s="13" t="s">
        <v>4</v>
      </c>
      <c r="D85" s="29">
        <v>5000</v>
      </c>
      <c r="E85" s="29">
        <v>1000</v>
      </c>
      <c r="F85" s="29">
        <v>1000</v>
      </c>
    </row>
    <row r="86" spans="1:6" ht="30" x14ac:dyDescent="0.25">
      <c r="A86" s="23" t="s">
        <v>97</v>
      </c>
      <c r="B86" s="23"/>
      <c r="C86" s="24" t="s">
        <v>3</v>
      </c>
      <c r="D86" s="29">
        <f>D87</f>
        <v>776625</v>
      </c>
      <c r="E86" s="29">
        <f t="shared" ref="E86:F86" si="28">E87</f>
        <v>742325</v>
      </c>
      <c r="F86" s="29">
        <f t="shared" si="28"/>
        <v>742325</v>
      </c>
    </row>
    <row r="87" spans="1:6" ht="135" x14ac:dyDescent="0.25">
      <c r="A87" s="23" t="s">
        <v>97</v>
      </c>
      <c r="B87" s="23">
        <v>100</v>
      </c>
      <c r="C87" s="24" t="s">
        <v>2</v>
      </c>
      <c r="D87" s="29">
        <v>776625</v>
      </c>
      <c r="E87" s="29">
        <v>742325</v>
      </c>
      <c r="F87" s="29">
        <v>742325</v>
      </c>
    </row>
    <row r="88" spans="1:6" ht="30" x14ac:dyDescent="0.25">
      <c r="A88" s="23" t="s">
        <v>98</v>
      </c>
      <c r="B88" s="18"/>
      <c r="C88" s="17" t="s">
        <v>46</v>
      </c>
      <c r="D88" s="29">
        <f>D89</f>
        <v>559156</v>
      </c>
      <c r="E88" s="29">
        <f t="shared" ref="E88:F88" si="29">E89</f>
        <v>888466</v>
      </c>
      <c r="F88" s="29">
        <f t="shared" si="29"/>
        <v>888466</v>
      </c>
    </row>
    <row r="89" spans="1:6" ht="134.44999999999999" customHeight="1" x14ac:dyDescent="0.25">
      <c r="A89" s="23" t="s">
        <v>98</v>
      </c>
      <c r="B89" s="18">
        <v>100</v>
      </c>
      <c r="C89" s="17" t="s">
        <v>6</v>
      </c>
      <c r="D89" s="29">
        <v>559156</v>
      </c>
      <c r="E89" s="29">
        <v>888466</v>
      </c>
      <c r="F89" s="29">
        <v>888466</v>
      </c>
    </row>
    <row r="90" spans="1:6" ht="90" x14ac:dyDescent="0.25">
      <c r="A90" s="23" t="s">
        <v>99</v>
      </c>
      <c r="B90" s="7"/>
      <c r="C90" s="13" t="s">
        <v>1</v>
      </c>
      <c r="D90" s="29">
        <v>100000</v>
      </c>
      <c r="E90" s="29">
        <v>0</v>
      </c>
      <c r="F90" s="29">
        <v>0</v>
      </c>
    </row>
    <row r="91" spans="1:6" x14ac:dyDescent="0.25">
      <c r="A91" s="23" t="s">
        <v>99</v>
      </c>
      <c r="B91" s="7">
        <v>500</v>
      </c>
      <c r="C91" s="13" t="s">
        <v>0</v>
      </c>
      <c r="D91" s="29">
        <v>100000</v>
      </c>
      <c r="E91" s="29">
        <v>0</v>
      </c>
      <c r="F91" s="29">
        <v>0</v>
      </c>
    </row>
  </sheetData>
  <mergeCells count="19">
    <mergeCell ref="F64:F65"/>
    <mergeCell ref="A6:A7"/>
    <mergeCell ref="B6:B7"/>
    <mergeCell ref="C6:C7"/>
    <mergeCell ref="D6:F6"/>
    <mergeCell ref="A46:A47"/>
    <mergeCell ref="B46:B47"/>
    <mergeCell ref="A64:A65"/>
    <mergeCell ref="B64:B65"/>
    <mergeCell ref="C64:C65"/>
    <mergeCell ref="D64:D65"/>
    <mergeCell ref="E64:E65"/>
    <mergeCell ref="D46:D47"/>
    <mergeCell ref="A1:F1"/>
    <mergeCell ref="A2:F2"/>
    <mergeCell ref="E46:E47"/>
    <mergeCell ref="F46:F47"/>
    <mergeCell ref="C46:C47"/>
    <mergeCell ref="A4:F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2022-12-23T08:03:49Z</dcterms:modified>
</cp:coreProperties>
</file>